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ean\Pictures\Quad Charts\"/>
    </mc:Choice>
  </mc:AlternateContent>
  <bookViews>
    <workbookView xWindow="0" yWindow="0" windowWidth="23040" windowHeight="9048"/>
  </bookViews>
  <sheets>
    <sheet name="Instructions" sheetId="3" r:id="rId1"/>
    <sheet name="Data" sheetId="1" r:id="rId2"/>
    <sheet name="Reference Data" sheetId="2" state="hidden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2" i="2" l="1"/>
  <c r="D191" i="2"/>
  <c r="D190" i="2"/>
  <c r="D189" i="2" l="1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comments1.xml><?xml version="1.0" encoding="utf-8"?>
<comments xmlns="http://schemas.openxmlformats.org/spreadsheetml/2006/main">
  <authors>
    <author>Sara Pilgrim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Please select a value from the dropdown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Please select a value from the dropdown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Please select a value from the dropdown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Please select a value from the dropdown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Please input mode codes with a semi colon inbetween</t>
        </r>
      </text>
    </comment>
  </commentList>
</comments>
</file>

<file path=xl/sharedStrings.xml><?xml version="1.0" encoding="utf-8"?>
<sst xmlns="http://schemas.openxmlformats.org/spreadsheetml/2006/main" count="71" uniqueCount="66">
  <si>
    <t>FleetId</t>
  </si>
  <si>
    <t>AgencyServiceFleetId</t>
  </si>
  <si>
    <t>ServiceFleetName</t>
  </si>
  <si>
    <t>InventoryVehicleTypeLabel</t>
  </si>
  <si>
    <t>YearOfManufacture</t>
  </si>
  <si>
    <t>EstimatedCost</t>
  </si>
  <si>
    <t>UsefulLifeBenchmark</t>
  </si>
  <si>
    <t>NumberVehicles</t>
  </si>
  <si>
    <t>PercAgCapResp</t>
  </si>
  <si>
    <t>Notes</t>
  </si>
  <si>
    <t>YearDollarsEstCost</t>
  </si>
  <si>
    <t>SecondaryMode</t>
  </si>
  <si>
    <t>UsefulLifeRemaining</t>
  </si>
  <si>
    <t>ID</t>
  </si>
  <si>
    <t>Agency Fleet ID</t>
  </si>
  <si>
    <t>Fleet Name</t>
  </si>
  <si>
    <t>Vehicle Type</t>
  </si>
  <si>
    <t>Primary Mode</t>
  </si>
  <si>
    <t>Year Manufactured</t>
  </si>
  <si>
    <t>Estimated Cost</t>
  </si>
  <si>
    <t>Useful Life Benchmark (Years)</t>
  </si>
  <si>
    <t xml:space="preserve">Total Vehicles </t>
  </si>
  <si>
    <t>Transit Agency Capital Responsibility (%)</t>
  </si>
  <si>
    <t>Year Dollars of Estimated Cost</t>
  </si>
  <si>
    <t>Useful Life Remaining (Years)</t>
  </si>
  <si>
    <t>Secondary Modes(s)</t>
  </si>
  <si>
    <t>Delete</t>
  </si>
  <si>
    <t>Yes</t>
  </si>
  <si>
    <t>Year Dollar Estimates</t>
  </si>
  <si>
    <t>delete</t>
  </si>
  <si>
    <t>PrimaryMode</t>
  </si>
  <si>
    <t>Service Vehicle Inventory (A-35) Import Instructions</t>
  </si>
  <si>
    <t>• The import template can be downloaded using the Export Data button on the previous page.</t>
  </si>
  <si>
    <t>• You may update the data and upload that file.</t>
  </si>
  <si>
    <t>• Instructions on how to use the template can be found by hovering over the column headers.</t>
  </si>
  <si>
    <t>• Fleet Name, Vehicle Type, Primary Mode, Year Manufactured, and Year Dollars of Estimated Cost columns will contain a dropdown of all valid options the user can choose.</t>
  </si>
  <si>
    <t>• Useful Life Remaining column will be greyed out and automatically calculated during import.</t>
  </si>
  <si>
    <t>• To add a new row, leave the ID column blank, fill out the rest of the data, and a new Id will be provided after import is complete.</t>
  </si>
  <si>
    <t>• To delete a row, select 'Yes' from the dropdown on the delete column.</t>
  </si>
  <si>
    <t>• After upload, the system will return a results page with the number of rows uploaded -or- any failed validations.</t>
  </si>
  <si>
    <t>• Import files must be in .xlsx format.</t>
  </si>
  <si>
    <t>• If any validation fails, no rows will be uploaded. After fixing any validation errors you may reattempt upload.</t>
  </si>
  <si>
    <t>AR - Alaska Railroad</t>
  </si>
  <si>
    <t>CB - Commuter Bus</t>
  </si>
  <si>
    <t>CC - Cable Car</t>
  </si>
  <si>
    <t>CR - Commuter Rail</t>
  </si>
  <si>
    <t>DR - Demand Response</t>
  </si>
  <si>
    <t>DT - Demand Response - Taxi</t>
  </si>
  <si>
    <t>FB - Ferryboat</t>
  </si>
  <si>
    <t>HR - Heavy Rail</t>
  </si>
  <si>
    <t>IP - Inclined Plane</t>
  </si>
  <si>
    <t>JT - Jitney</t>
  </si>
  <si>
    <t>LR - Light Rail</t>
  </si>
  <si>
    <t>MB - Bus</t>
  </si>
  <si>
    <t>MG - Monorail/Automated Guideway</t>
  </si>
  <si>
    <t>OR - Other Vehicles Operated</t>
  </si>
  <si>
    <t>PB - Publico</t>
  </si>
  <si>
    <t>RB - Bus Rapid Transit</t>
  </si>
  <si>
    <t>SR - Street Car Rail</t>
  </si>
  <si>
    <t>TB - Trolleybus</t>
  </si>
  <si>
    <t>TR - Aerial Tramway</t>
  </si>
  <si>
    <t>VP - Vanpool</t>
  </si>
  <si>
    <t>YR - Hybrid Rail</t>
  </si>
  <si>
    <t>Automobiles</t>
  </si>
  <si>
    <t>Trucks and other Rubber Tire Vehicles</t>
  </si>
  <si>
    <t>Steel Wheel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</si>
</sst>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2" fontId="0" fillId="0" borderId="0" xfId="2" applyNumberFormat="1" applyFont="1" applyAlignment="1"/>
    <xf numFmtId="2" fontId="0" fillId="0" borderId="0" xfId="2" applyNumberFormat="1" applyFont="1" applyAlignment="1">
      <alignment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wrapText="1"/>
    </xf>
    <xf numFmtId="44" fontId="0" fillId="0" borderId="0" xfId="1" applyFont="1" applyAlignment="1">
      <alignment horizontal="right" wrapText="1"/>
    </xf>
    <xf numFmtId="44" fontId="0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44" fontId="1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2" borderId="2" xfId="2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</cellXfs>
  <cellStyles count="3">
    <cellStyle name="Currency" xfId="1" builtinId="4"/>
    <cellStyle name="Normal" xfId="0" builtinId="0" customBuiltin="1"/>
    <cellStyle name="Percent" xfId="2" builtinId="5"/>
  </cellStyles>
  <dxfs count="3">
    <dxf>
      <fill>
        <patternFill>
          <bgColor theme="0" tint="-0.49998474074526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4" x14ac:dyDescent="0.3"/>
  <cols>
    <col min="1" max="1" width="109.109375" customWidth="1"/>
  </cols>
  <sheetData>
    <row r="1" spans="1:1" ht="25.8" x14ac:dyDescent="0.5">
      <c r="A1" s="14" t="s">
        <v>31</v>
      </c>
    </row>
    <row r="2" spans="1:1" ht="15.6" x14ac:dyDescent="0.3">
      <c r="A2" s="15" t="s">
        <v>32</v>
      </c>
    </row>
    <row r="3" spans="1:1" ht="15.6" x14ac:dyDescent="0.3">
      <c r="A3" s="15" t="s">
        <v>33</v>
      </c>
    </row>
    <row r="4" spans="1:1" ht="15.6" x14ac:dyDescent="0.3">
      <c r="A4" s="15" t="s">
        <v>34</v>
      </c>
    </row>
    <row r="5" spans="1:1" ht="31.2" x14ac:dyDescent="0.3">
      <c r="A5" s="15" t="s">
        <v>35</v>
      </c>
    </row>
    <row r="6" spans="1:1" ht="15.6" x14ac:dyDescent="0.3">
      <c r="A6" s="15" t="s">
        <v>36</v>
      </c>
    </row>
    <row r="7" spans="1:1" ht="31.2" x14ac:dyDescent="0.3">
      <c r="A7" s="15" t="s">
        <v>37</v>
      </c>
    </row>
    <row r="8" spans="1:1" ht="15.6" x14ac:dyDescent="0.3">
      <c r="A8" s="15" t="s">
        <v>38</v>
      </c>
    </row>
    <row r="9" spans="1:1" ht="31.2" x14ac:dyDescent="0.3">
      <c r="A9" s="15" t="s">
        <v>39</v>
      </c>
    </row>
    <row r="10" spans="1:1" ht="15.6" x14ac:dyDescent="0.3">
      <c r="A10" s="15" t="s">
        <v>41</v>
      </c>
    </row>
    <row r="11" spans="1:1" ht="15.6" x14ac:dyDescent="0.3">
      <c r="A11" s="15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"/>
  <sheetViews>
    <sheetView workbookViewId="0">
      <pane ySplit="2" topLeftCell="A3" activePane="bottomLeft" state="frozen"/>
      <selection activeCell="D2" sqref="D2"/>
      <selection pane="bottomLeft" activeCell="A3" sqref="A3"/>
    </sheetView>
  </sheetViews>
  <sheetFormatPr defaultColWidth="8.88671875" defaultRowHeight="14.4" x14ac:dyDescent="0.3"/>
  <cols>
    <col min="1" max="1" width="8.33203125" customWidth="1"/>
    <col min="2" max="2" width="19.6640625" style="6" customWidth="1"/>
    <col min="3" max="3" width="18.33203125" style="6" customWidth="1"/>
    <col min="4" max="4" width="31.6640625" style="3" customWidth="1"/>
    <col min="5" max="5" width="35.5546875" customWidth="1"/>
    <col min="6" max="6" width="16.6640625" customWidth="1"/>
    <col min="7" max="7" width="20.33203125" style="8" customWidth="1"/>
    <col min="8" max="8" width="21.88671875" customWidth="1"/>
    <col min="9" max="9" width="20.88671875" style="13" customWidth="1"/>
    <col min="10" max="10" width="17.44140625" customWidth="1"/>
    <col min="11" max="11" width="25" style="5" customWidth="1"/>
    <col min="12" max="12" width="22.5546875" customWidth="1"/>
    <col min="13" max="13" width="36.21875" customWidth="1"/>
    <col min="14" max="14" width="20.6640625" customWidth="1"/>
    <col min="15" max="15" width="8.88671875" customWidth="1"/>
    <col min="16" max="16384" width="8.88671875" style="13"/>
  </cols>
  <sheetData>
    <row r="1" spans="1:15" s="12" customFormat="1" ht="42.6" hidden="1" customHeight="1" thickBot="1" x14ac:dyDescent="0.35">
      <c r="A1" s="2" t="s">
        <v>0</v>
      </c>
      <c r="B1" s="6" t="s">
        <v>1</v>
      </c>
      <c r="C1" s="7" t="s">
        <v>2</v>
      </c>
      <c r="D1" s="1" t="s">
        <v>3</v>
      </c>
      <c r="E1" s="2" t="s">
        <v>30</v>
      </c>
      <c r="F1" s="2" t="s">
        <v>4</v>
      </c>
      <c r="G1" s="9" t="s">
        <v>5</v>
      </c>
      <c r="H1" s="2" t="s">
        <v>6</v>
      </c>
      <c r="I1" s="13" t="s">
        <v>12</v>
      </c>
      <c r="J1" s="2" t="s">
        <v>7</v>
      </c>
      <c r="K1" s="4" t="s">
        <v>8</v>
      </c>
      <c r="L1" s="2" t="s">
        <v>10</v>
      </c>
      <c r="M1" s="2" t="s">
        <v>11</v>
      </c>
      <c r="N1" s="2" t="s">
        <v>9</v>
      </c>
      <c r="O1" s="2" t="s">
        <v>29</v>
      </c>
    </row>
    <row r="2" spans="1:15" s="22" customFormat="1" ht="28.8" thickBot="1" x14ac:dyDescent="0.35">
      <c r="A2" s="16" t="s">
        <v>13</v>
      </c>
      <c r="B2" s="17" t="s">
        <v>14</v>
      </c>
      <c r="C2" s="18" t="s">
        <v>15</v>
      </c>
      <c r="D2" s="18" t="s">
        <v>16</v>
      </c>
      <c r="E2" s="17" t="s">
        <v>17</v>
      </c>
      <c r="F2" s="17" t="s">
        <v>18</v>
      </c>
      <c r="G2" s="19" t="s">
        <v>19</v>
      </c>
      <c r="H2" s="17" t="s">
        <v>20</v>
      </c>
      <c r="I2" s="17" t="s">
        <v>24</v>
      </c>
      <c r="J2" s="20" t="s">
        <v>21</v>
      </c>
      <c r="K2" s="21" t="s">
        <v>22</v>
      </c>
      <c r="L2" s="17" t="s">
        <v>23</v>
      </c>
      <c r="M2" s="20" t="s">
        <v>25</v>
      </c>
      <c r="N2" s="20" t="s">
        <v>9</v>
      </c>
      <c r="O2" s="20" t="s">
        <v>26</v>
      </c>
    </row>
  </sheetData>
  <conditionalFormatting sqref="I3:I500">
    <cfRule type="notContainsBlanks" dxfId="0" priority="1">
      <formula>LEN(TRIM(I3))&gt;0</formula>
    </cfRule>
  </conditionalFormatting>
  <dataValidations count="8">
    <dataValidation type="whole" allowBlank="1" showInputMessage="1" showErrorMessage="1" error="Number can only be between 0 and 200" sqref="H1:J1048576 L1:L2 L861:L1048576">
      <formula1>0</formula1>
      <formula2>200</formula2>
    </dataValidation>
    <dataValidation type="whole" allowBlank="1" showInputMessage="1" showErrorMessage="1" error="Number can only be between 0 and 100" sqref="K1:K1048576 L1:L2 L861:L1048576">
      <formula1>0</formula1>
      <formula2>100</formula2>
    </dataValidation>
    <dataValidation type="whole" allowBlank="1" showInputMessage="1" showErrorMessage="1" error="Number can only be between 0 and 1,000" sqref="J1:K1048576 L1:L2 L861:L1048576">
      <formula1>0</formula1>
      <formula2>1000</formula2>
    </dataValidation>
    <dataValidation type="decimal" allowBlank="1" showInputMessage="1" showErrorMessage="1" error="Number can only be between 1,000 and 1,000,000,000" sqref="G1:K1048576 L1:L2 L861:L1048576">
      <formula1>1000</formula1>
      <formula2>1000000000</formula2>
    </dataValidation>
    <dataValidation allowBlank="1" showInputMessage="1" showErrorMessage="1" error="Please select one of the values from the dropdown" sqref="L2"/>
    <dataValidation allowBlank="1" showInputMessage="1" showErrorMessage="1" error="Please Select a value from the dropdown" sqref="O1"/>
    <dataValidation type="textLength" allowBlank="1" showInputMessage="1" showErrorMessage="1" error="The ID column should not be edited. If you are adding a new row, leave it blank and a new ID will be provided upon import." sqref="A1:A1048576">
      <formula1>10000</formula1>
      <formula2>50000</formula2>
    </dataValidation>
    <dataValidation type="decimal" allowBlank="1" showInputMessage="1" showErrorMessage="1" error="Number can only be between 0 and 200" sqref="K1:K1048576">
      <formula1>0</formula1>
      <formula2>100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Please select one of the values from the dropdown">
          <x14:formula1>
            <xm:f>OFFSET('Reference Data'!$C$1,1,0,COUNTA('Reference Data'!$C:$C)-1,1)</xm:f>
          </x14:formula1>
          <xm:sqref>L1 L3:L1048576</xm:sqref>
        </x14:dataValidation>
        <x14:dataValidation type="list" allowBlank="1" showInputMessage="1" showErrorMessage="1" error="Please Select a value from the dropdown">
          <x14:formula1>
            <xm:f>OFFSET('Reference Data'!$E$1,1,0,COUNTA('Reference Data'!$E:$E)-1,1)</xm:f>
          </x14:formula1>
          <xm:sqref>O3:O1048576</xm:sqref>
        </x14:dataValidation>
        <x14:dataValidation type="list" allowBlank="1" showInputMessage="1" showErrorMessage="1">
          <x14:formula1>
            <xm:f>OFFSET('Reference Data'!$A$1,1,0,COUNTA('Reference Data'!$A:$A)-1,1)</xm:f>
          </x14:formula1>
          <xm:sqref>L3042:M1048576 E3:E1048576 F483:F1048576 G3:L1048576</xm:sqref>
        </x14:dataValidation>
        <x14:dataValidation type="list" allowBlank="1" showInputMessage="1" showErrorMessage="1">
          <x14:formula1>
            <xm:f>OFFSET('Reference Data'!$B$1,1,0,COUNTA('Reference Data'!$B:$B)-1,1)</xm:f>
          </x14:formula1>
          <xm:sqref>J1:L1 D3:D1048576 D1 J3:L1048576</xm:sqref>
        </x14:dataValidation>
        <x14:dataValidation type="list" allowBlank="1" showInputMessage="1" showErrorMessage="1">
          <x14:formula1>
            <xm:f>OFFSET('Reference Data'!$D$1,1,0,COUNTA('Reference Data'!$D:$D)-1,1)</xm:f>
          </x14:formula1>
          <xm:sqref>F1:L1 F3:L1048576</xm:sqref>
        </x14:dataValidation>
        <x14:dataValidation type="list" allowBlank="1" showInputMessage="1" showErrorMessage="1">
          <x14:formula1>
            <xm:f>OFFSET('Reference Data'!$C$1,1,0,COUNTA('Reference Data'!$C:$C)-1,1)</xm:f>
          </x14:formula1>
          <xm:sqref>F3:F482</xm:sqref>
        </x14:dataValidation>
        <x14:dataValidation type="list" allowBlank="1" showInputMessage="1" showErrorMessage="1" error="Number can only be between 0 and 200">
          <x14:formula1>
            <xm:f>OFFSET('Reference Data'!$D$1,1,0,COUNTA('Reference Data'!$D:$D)-1,1)</xm:f>
          </x14:formula1>
          <xm:sqref>L3:L860</xm:sqref>
        </x14:dataValidation>
        <x14:dataValidation type="list" allowBlank="1" showInputMessage="1" showErrorMessage="1" error="Number can only be between 0 and 100">
          <x14:formula1>
            <xm:f>OFFSET('Reference Data'!$D$1,1,0,COUNTA('Reference Data'!$D:$D)-1,1)</xm:f>
          </x14:formula1>
          <xm:sqref>L3:L860</xm:sqref>
        </x14:dataValidation>
        <x14:dataValidation type="list" allowBlank="1" showInputMessage="1" showErrorMessage="1" error="Number can only be between 1,000 and 1,000,000,000">
          <x14:formula1>
            <xm:f>OFFSET('Reference Data'!$C$1,1,0,COUNTA('Reference Data'!$C:$C)-1,1)</xm:f>
          </x14:formula1>
          <xm:sqref>L3:L860</xm:sqref>
        </x14:dataValidation>
        <x14:dataValidation type="list" allowBlank="1" showInputMessage="1" showErrorMessage="1" error="Number can only be between 0 and 1,000">
          <x14:formula1>
            <xm:f>OFFSET('Reference Data'!$D$1,1,0,COUNTA('Reference Data'!$D:$D)-1,1)</xm:f>
          </x14:formula1>
          <xm:sqref>L3:L860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workbookViewId="0">
      <selection activeCell="E8" sqref="E8"/>
    </sheetView>
  </sheetViews>
  <sheetFormatPr defaultRowHeight="14.4" x14ac:dyDescent="0.3"/>
  <cols>
    <col min="1" max="1" width="43" customWidth="1"/>
    <col min="2" max="2" width="32" bestFit="1" customWidth="1"/>
    <col min="3" max="3" width="19.33203125" bestFit="1" customWidth="1"/>
    <col min="4" max="4" width="14.33203125" customWidth="1"/>
  </cols>
  <sheetData>
    <row r="1" spans="1:5" s="10" customFormat="1" ht="28.8" x14ac:dyDescent="0.3">
      <c r="A1" s="10" t="s">
        <v>17</v>
      </c>
      <c r="B1" s="10" t="s">
        <v>16</v>
      </c>
      <c r="C1" s="10" t="s">
        <v>28</v>
      </c>
      <c r="D1" s="10" t="s">
        <v>18</v>
      </c>
      <c r="E1" s="11" t="s">
        <v>26</v>
      </c>
    </row>
    <row r="2" spans="1:5" x14ac:dyDescent="0.3">
      <c r="A2" t="s">
        <v>42</v>
      </c>
      <c r="B2" t="s">
        <v>63</v>
      </c>
      <c r="C2">
        <f ca="1">YEAR(TODAY())</f>
        <v>2017</v>
      </c>
      <c r="D2">
        <f ca="1">YEAR(TODAY())</f>
        <v>2017</v>
      </c>
      <c r="E2" s="2" t="s">
        <v>27</v>
      </c>
    </row>
    <row r="3" spans="1:5" x14ac:dyDescent="0.3">
      <c r="A3" t="s">
        <v>43</v>
      </c>
      <c r="B3" t="s">
        <v>64</v>
      </c>
      <c r="C3">
        <f ca="1">YEAR(TODAY())-1</f>
        <v>2016</v>
      </c>
      <c r="D3">
        <f ca="1">YEAR(TODAY())-1</f>
        <v>2016</v>
      </c>
    </row>
    <row r="4" spans="1:5" x14ac:dyDescent="0.3">
      <c r="A4" t="s">
        <v>44</v>
      </c>
      <c r="B4" t="s">
        <v>65</v>
      </c>
      <c r="C4">
        <f ca="1">YEAR(TODAY())-2</f>
        <v>2015</v>
      </c>
      <c r="D4">
        <f ca="1">YEAR(TODAY())-2</f>
        <v>2015</v>
      </c>
    </row>
    <row r="5" spans="1:5" x14ac:dyDescent="0.3">
      <c r="A5" t="s">
        <v>45</v>
      </c>
      <c r="C5">
        <f ca="1">YEAR(TODAY())-3</f>
        <v>2014</v>
      </c>
      <c r="D5">
        <f ca="1">YEAR(TODAY())-3</f>
        <v>2014</v>
      </c>
    </row>
    <row r="6" spans="1:5" x14ac:dyDescent="0.3">
      <c r="A6" t="s">
        <v>46</v>
      </c>
      <c r="C6">
        <f ca="1">YEAR(TODAY())-4</f>
        <v>2013</v>
      </c>
      <c r="D6">
        <f ca="1">YEAR(TODAY())-4</f>
        <v>2013</v>
      </c>
    </row>
    <row r="7" spans="1:5" x14ac:dyDescent="0.3">
      <c r="A7" t="s">
        <v>47</v>
      </c>
      <c r="C7">
        <f ca="1">YEAR(TODAY())-5</f>
        <v>2012</v>
      </c>
      <c r="D7">
        <f ca="1">YEAR(TODAY())-5</f>
        <v>2012</v>
      </c>
    </row>
    <row r="8" spans="1:5" x14ac:dyDescent="0.3">
      <c r="A8" t="s">
        <v>48</v>
      </c>
      <c r="C8">
        <f ca="1">YEAR(TODAY())-6</f>
        <v>2011</v>
      </c>
      <c r="D8">
        <f ca="1">YEAR(TODAY())-6</f>
        <v>2011</v>
      </c>
    </row>
    <row r="9" spans="1:5" x14ac:dyDescent="0.3">
      <c r="A9" t="s">
        <v>49</v>
      </c>
      <c r="C9">
        <f ca="1">YEAR(TODAY())-7</f>
        <v>2010</v>
      </c>
      <c r="D9">
        <f ca="1">YEAR(TODAY())-7</f>
        <v>2010</v>
      </c>
    </row>
    <row r="10" spans="1:5" x14ac:dyDescent="0.3">
      <c r="A10" t="s">
        <v>50</v>
      </c>
      <c r="C10">
        <f ca="1">YEAR(TODAY())-8</f>
        <v>2009</v>
      </c>
      <c r="D10">
        <f ca="1">YEAR(TODAY())-8</f>
        <v>2009</v>
      </c>
    </row>
    <row r="11" spans="1:5" x14ac:dyDescent="0.3">
      <c r="A11" t="s">
        <v>51</v>
      </c>
      <c r="C11">
        <f ca="1">YEAR(TODAY())-9</f>
        <v>2008</v>
      </c>
      <c r="D11">
        <f ca="1">YEAR(TODAY())-9</f>
        <v>2008</v>
      </c>
    </row>
    <row r="12" spans="1:5" x14ac:dyDescent="0.3">
      <c r="A12" t="s">
        <v>52</v>
      </c>
      <c r="C12">
        <f ca="1">YEAR(TODAY())-10</f>
        <v>2007</v>
      </c>
      <c r="D12">
        <f ca="1">YEAR(TODAY())-10</f>
        <v>2007</v>
      </c>
    </row>
    <row r="13" spans="1:5" x14ac:dyDescent="0.3">
      <c r="A13" t="s">
        <v>53</v>
      </c>
      <c r="C13">
        <f ca="1">YEAR(TODAY())-11</f>
        <v>2006</v>
      </c>
      <c r="D13">
        <f ca="1">YEAR(TODAY())-11</f>
        <v>2006</v>
      </c>
    </row>
    <row r="14" spans="1:5" x14ac:dyDescent="0.3">
      <c r="A14" t="s">
        <v>54</v>
      </c>
      <c r="C14">
        <f ca="1">YEAR(TODAY())-12</f>
        <v>2005</v>
      </c>
      <c r="D14">
        <f ca="1">YEAR(TODAY())-12</f>
        <v>2005</v>
      </c>
    </row>
    <row r="15" spans="1:5" x14ac:dyDescent="0.3">
      <c r="A15" t="s">
        <v>55</v>
      </c>
      <c r="C15">
        <f ca="1">YEAR(TODAY())-13</f>
        <v>2004</v>
      </c>
      <c r="D15">
        <f ca="1">YEAR(TODAY())-13</f>
        <v>2004</v>
      </c>
    </row>
    <row r="16" spans="1:5" x14ac:dyDescent="0.3">
      <c r="A16" t="s">
        <v>56</v>
      </c>
      <c r="C16">
        <f ca="1">YEAR(TODAY())-14</f>
        <v>2003</v>
      </c>
      <c r="D16">
        <f ca="1">YEAR(TODAY())-14</f>
        <v>2003</v>
      </c>
    </row>
    <row r="17" spans="1:4" x14ac:dyDescent="0.3">
      <c r="A17" t="s">
        <v>57</v>
      </c>
      <c r="C17">
        <f ca="1">YEAR(TODAY())-15</f>
        <v>2002</v>
      </c>
      <c r="D17">
        <f ca="1">YEAR(TODAY())-15</f>
        <v>2002</v>
      </c>
    </row>
    <row r="18" spans="1:4" x14ac:dyDescent="0.3">
      <c r="A18" t="s">
        <v>58</v>
      </c>
      <c r="C18">
        <f ca="1">YEAR(TODAY())-16</f>
        <v>2001</v>
      </c>
      <c r="D18">
        <f ca="1">YEAR(TODAY())-16</f>
        <v>2001</v>
      </c>
    </row>
    <row r="19" spans="1:4" x14ac:dyDescent="0.3">
      <c r="A19" t="s">
        <v>59</v>
      </c>
      <c r="C19">
        <f ca="1">YEAR(TODAY())-17</f>
        <v>2000</v>
      </c>
      <c r="D19">
        <f ca="1">YEAR(TODAY())-17</f>
        <v>2000</v>
      </c>
    </row>
    <row r="20" spans="1:4" x14ac:dyDescent="0.3">
      <c r="A20" t="s">
        <v>60</v>
      </c>
      <c r="C20">
        <f ca="1">YEAR(TODAY())-18</f>
        <v>1999</v>
      </c>
      <c r="D20">
        <f ca="1">YEAR(TODAY())-18</f>
        <v>1999</v>
      </c>
    </row>
    <row r="21" spans="1:4" x14ac:dyDescent="0.3">
      <c r="A21" t="s">
        <v>61</v>
      </c>
      <c r="C21">
        <f ca="1">YEAR(TODAY())-19</f>
        <v>1998</v>
      </c>
      <c r="D21">
        <f ca="1">YEAR(TODAY())-19</f>
        <v>1998</v>
      </c>
    </row>
    <row r="22" spans="1:4" x14ac:dyDescent="0.3">
      <c r="A22" t="s">
        <v>62</v>
      </c>
      <c r="C22">
        <f ca="1">YEAR(TODAY())-20</f>
        <v>1997</v>
      </c>
      <c r="D22">
        <f ca="1">YEAR(TODAY())-20</f>
        <v>1997</v>
      </c>
    </row>
    <row r="23" spans="1:4" x14ac:dyDescent="0.3">
      <c r="C23">
        <f ca="1">YEAR(TODAY())-21</f>
        <v>1996</v>
      </c>
      <c r="D23">
        <f ca="1">YEAR(TODAY())-21</f>
        <v>1996</v>
      </c>
    </row>
    <row r="24" spans="1:4" x14ac:dyDescent="0.3">
      <c r="C24">
        <f ca="1">YEAR(TODAY())-22</f>
        <v>1995</v>
      </c>
      <c r="D24">
        <f ca="1">YEAR(TODAY())-22</f>
        <v>1995</v>
      </c>
    </row>
    <row r="25" spans="1:4" x14ac:dyDescent="0.3">
      <c r="C25">
        <f ca="1">YEAR(TODAY())-23</f>
        <v>1994</v>
      </c>
      <c r="D25">
        <f ca="1">YEAR(TODAY())-23</f>
        <v>1994</v>
      </c>
    </row>
    <row r="26" spans="1:4" x14ac:dyDescent="0.3">
      <c r="C26">
        <f ca="1">YEAR(TODAY())-24</f>
        <v>1993</v>
      </c>
      <c r="D26">
        <f ca="1">YEAR(TODAY())-24</f>
        <v>1993</v>
      </c>
    </row>
    <row r="27" spans="1:4" x14ac:dyDescent="0.3">
      <c r="C27">
        <f ca="1">YEAR(TODAY())-25</f>
        <v>1992</v>
      </c>
      <c r="D27">
        <f ca="1">YEAR(TODAY())-25</f>
        <v>1992</v>
      </c>
    </row>
    <row r="28" spans="1:4" x14ac:dyDescent="0.3">
      <c r="C28">
        <f ca="1">YEAR(TODAY())-26</f>
        <v>1991</v>
      </c>
      <c r="D28">
        <f ca="1">YEAR(TODAY())-26</f>
        <v>1991</v>
      </c>
    </row>
    <row r="29" spans="1:4" x14ac:dyDescent="0.3">
      <c r="C29">
        <f ca="1">YEAR(TODAY())-27</f>
        <v>1990</v>
      </c>
      <c r="D29">
        <f ca="1">YEAR(TODAY())-27</f>
        <v>1990</v>
      </c>
    </row>
    <row r="30" spans="1:4" x14ac:dyDescent="0.3">
      <c r="C30">
        <f ca="1">YEAR(TODAY())-28</f>
        <v>1989</v>
      </c>
      <c r="D30">
        <f ca="1">YEAR(TODAY())-28</f>
        <v>1989</v>
      </c>
    </row>
    <row r="31" spans="1:4" x14ac:dyDescent="0.3">
      <c r="C31">
        <f ca="1">YEAR(TODAY())-29</f>
        <v>1988</v>
      </c>
      <c r="D31">
        <f ca="1">YEAR(TODAY())-29</f>
        <v>1988</v>
      </c>
    </row>
    <row r="32" spans="1:4" x14ac:dyDescent="0.3">
      <c r="C32">
        <f ca="1">YEAR(TODAY())-30</f>
        <v>1987</v>
      </c>
      <c r="D32">
        <f ca="1">YEAR(TODAY())-30</f>
        <v>1987</v>
      </c>
    </row>
    <row r="33" spans="3:4" x14ac:dyDescent="0.3">
      <c r="C33">
        <f ca="1">YEAR(TODAY())-31</f>
        <v>1986</v>
      </c>
      <c r="D33">
        <f ca="1">YEAR(TODAY())-31</f>
        <v>1986</v>
      </c>
    </row>
    <row r="34" spans="3:4" x14ac:dyDescent="0.3">
      <c r="C34">
        <f ca="1">YEAR(TODAY())-32</f>
        <v>1985</v>
      </c>
      <c r="D34">
        <f ca="1">YEAR(TODAY())-32</f>
        <v>1985</v>
      </c>
    </row>
    <row r="35" spans="3:4" x14ac:dyDescent="0.3">
      <c r="C35">
        <f ca="1">YEAR(TODAY())-33</f>
        <v>1984</v>
      </c>
      <c r="D35">
        <f ca="1">YEAR(TODAY())-33</f>
        <v>1984</v>
      </c>
    </row>
    <row r="36" spans="3:4" x14ac:dyDescent="0.3">
      <c r="C36">
        <f ca="1">YEAR(TODAY())-34</f>
        <v>1983</v>
      </c>
      <c r="D36">
        <f ca="1">YEAR(TODAY())-34</f>
        <v>1983</v>
      </c>
    </row>
    <row r="37" spans="3:4" x14ac:dyDescent="0.3">
      <c r="C37">
        <f ca="1">YEAR(TODAY())-35</f>
        <v>1982</v>
      </c>
      <c r="D37">
        <f ca="1">YEAR(TODAY())-35</f>
        <v>1982</v>
      </c>
    </row>
    <row r="38" spans="3:4" x14ac:dyDescent="0.3">
      <c r="C38">
        <f ca="1">YEAR(TODAY())-36</f>
        <v>1981</v>
      </c>
      <c r="D38">
        <f ca="1">YEAR(TODAY())-36</f>
        <v>1981</v>
      </c>
    </row>
    <row r="39" spans="3:4" x14ac:dyDescent="0.3">
      <c r="C39">
        <f ca="1">YEAR(TODAY())-37</f>
        <v>1980</v>
      </c>
      <c r="D39">
        <f ca="1">YEAR(TODAY())-37</f>
        <v>1980</v>
      </c>
    </row>
    <row r="40" spans="3:4" x14ac:dyDescent="0.3">
      <c r="C40">
        <f ca="1">YEAR(TODAY())-38</f>
        <v>1979</v>
      </c>
      <c r="D40">
        <f ca="1">YEAR(TODAY())-38</f>
        <v>1979</v>
      </c>
    </row>
    <row r="41" spans="3:4" x14ac:dyDescent="0.3">
      <c r="C41">
        <f ca="1">YEAR(TODAY())-39</f>
        <v>1978</v>
      </c>
      <c r="D41">
        <f ca="1">YEAR(TODAY())-39</f>
        <v>1978</v>
      </c>
    </row>
    <row r="42" spans="3:4" x14ac:dyDescent="0.3">
      <c r="C42">
        <f ca="1">YEAR(TODAY())-40</f>
        <v>1977</v>
      </c>
      <c r="D42">
        <f ca="1">YEAR(TODAY())-40</f>
        <v>1977</v>
      </c>
    </row>
    <row r="43" spans="3:4" x14ac:dyDescent="0.3">
      <c r="C43">
        <f ca="1">YEAR(TODAY())-41</f>
        <v>1976</v>
      </c>
      <c r="D43">
        <f ca="1">YEAR(TODAY())-41</f>
        <v>1976</v>
      </c>
    </row>
    <row r="44" spans="3:4" x14ac:dyDescent="0.3">
      <c r="C44">
        <f ca="1">YEAR(TODAY())-42</f>
        <v>1975</v>
      </c>
      <c r="D44">
        <f ca="1">YEAR(TODAY())-42</f>
        <v>1975</v>
      </c>
    </row>
    <row r="45" spans="3:4" x14ac:dyDescent="0.3">
      <c r="C45">
        <f ca="1">YEAR(TODAY())-43</f>
        <v>1974</v>
      </c>
      <c r="D45">
        <f ca="1">YEAR(TODAY())-43</f>
        <v>1974</v>
      </c>
    </row>
    <row r="46" spans="3:4" x14ac:dyDescent="0.3">
      <c r="C46">
        <f ca="1">YEAR(TODAY())-44</f>
        <v>1973</v>
      </c>
      <c r="D46">
        <f ca="1">YEAR(TODAY())-44</f>
        <v>1973</v>
      </c>
    </row>
    <row r="47" spans="3:4" x14ac:dyDescent="0.3">
      <c r="C47">
        <f ca="1">YEAR(TODAY())-45</f>
        <v>1972</v>
      </c>
      <c r="D47">
        <f ca="1">YEAR(TODAY())-45</f>
        <v>1972</v>
      </c>
    </row>
    <row r="48" spans="3:4" x14ac:dyDescent="0.3">
      <c r="C48">
        <f ca="1">YEAR(TODAY())-46</f>
        <v>1971</v>
      </c>
      <c r="D48">
        <f ca="1">YEAR(TODAY())-46</f>
        <v>1971</v>
      </c>
    </row>
    <row r="49" spans="3:4" x14ac:dyDescent="0.3">
      <c r="C49">
        <f ca="1">YEAR(TODAY())-47</f>
        <v>1970</v>
      </c>
      <c r="D49">
        <f ca="1">YEAR(TODAY())-47</f>
        <v>1970</v>
      </c>
    </row>
    <row r="50" spans="3:4" x14ac:dyDescent="0.3">
      <c r="C50">
        <f ca="1">YEAR(TODAY())-48</f>
        <v>1969</v>
      </c>
      <c r="D50">
        <f ca="1">YEAR(TODAY())-48</f>
        <v>1969</v>
      </c>
    </row>
    <row r="51" spans="3:4" x14ac:dyDescent="0.3">
      <c r="C51">
        <f ca="1">YEAR(TODAY())-49</f>
        <v>1968</v>
      </c>
      <c r="D51">
        <f ca="1">YEAR(TODAY())-49</f>
        <v>1968</v>
      </c>
    </row>
    <row r="52" spans="3:4" x14ac:dyDescent="0.3">
      <c r="C52">
        <f ca="1">YEAR(TODAY())-50</f>
        <v>1967</v>
      </c>
      <c r="D52">
        <f ca="1">YEAR(TODAY())-50</f>
        <v>1967</v>
      </c>
    </row>
    <row r="53" spans="3:4" x14ac:dyDescent="0.3">
      <c r="C53">
        <f ca="1">YEAR(TODAY())-51</f>
        <v>1966</v>
      </c>
      <c r="D53">
        <f ca="1">YEAR(TODAY())-51</f>
        <v>1966</v>
      </c>
    </row>
    <row r="54" spans="3:4" x14ac:dyDescent="0.3">
      <c r="C54">
        <f ca="1">YEAR(TODAY())-52</f>
        <v>1965</v>
      </c>
      <c r="D54">
        <f ca="1">YEAR(TODAY())-52</f>
        <v>1965</v>
      </c>
    </row>
    <row r="55" spans="3:4" x14ac:dyDescent="0.3">
      <c r="C55">
        <f ca="1">YEAR(TODAY())-53</f>
        <v>1964</v>
      </c>
      <c r="D55">
        <f ca="1">YEAR(TODAY())-53</f>
        <v>1964</v>
      </c>
    </row>
    <row r="56" spans="3:4" x14ac:dyDescent="0.3">
      <c r="C56">
        <f ca="1">YEAR(TODAY())-54</f>
        <v>1963</v>
      </c>
      <c r="D56">
        <f ca="1">YEAR(TODAY())-54</f>
        <v>1963</v>
      </c>
    </row>
    <row r="57" spans="3:4" x14ac:dyDescent="0.3">
      <c r="C57">
        <f ca="1">YEAR(TODAY())-55</f>
        <v>1962</v>
      </c>
      <c r="D57">
        <f ca="1">YEAR(TODAY())-55</f>
        <v>1962</v>
      </c>
    </row>
    <row r="58" spans="3:4" x14ac:dyDescent="0.3">
      <c r="C58">
        <f ca="1">YEAR(TODAY())-56</f>
        <v>1961</v>
      </c>
      <c r="D58">
        <f ca="1">YEAR(TODAY())-56</f>
        <v>1961</v>
      </c>
    </row>
    <row r="59" spans="3:4" x14ac:dyDescent="0.3">
      <c r="C59">
        <f ca="1">YEAR(TODAY())-57</f>
        <v>1960</v>
      </c>
      <c r="D59">
        <f ca="1">YEAR(TODAY())-57</f>
        <v>1960</v>
      </c>
    </row>
    <row r="60" spans="3:4" x14ac:dyDescent="0.3">
      <c r="C60">
        <f ca="1">YEAR(TODAY())-58</f>
        <v>1959</v>
      </c>
      <c r="D60">
        <f ca="1">YEAR(TODAY())-58</f>
        <v>1959</v>
      </c>
    </row>
    <row r="61" spans="3:4" x14ac:dyDescent="0.3">
      <c r="C61">
        <f ca="1">YEAR(TODAY())-59</f>
        <v>1958</v>
      </c>
      <c r="D61">
        <f ca="1">YEAR(TODAY())-59</f>
        <v>1958</v>
      </c>
    </row>
    <row r="62" spans="3:4" x14ac:dyDescent="0.3">
      <c r="C62">
        <f ca="1">YEAR(TODAY())-60</f>
        <v>1957</v>
      </c>
      <c r="D62">
        <f ca="1">YEAR(TODAY())-60</f>
        <v>1957</v>
      </c>
    </row>
    <row r="63" spans="3:4" x14ac:dyDescent="0.3">
      <c r="C63">
        <f ca="1">YEAR(TODAY())-61</f>
        <v>1956</v>
      </c>
      <c r="D63">
        <f ca="1">YEAR(TODAY())-61</f>
        <v>1956</v>
      </c>
    </row>
    <row r="64" spans="3:4" x14ac:dyDescent="0.3">
      <c r="C64">
        <f ca="1">YEAR(TODAY())-62</f>
        <v>1955</v>
      </c>
      <c r="D64">
        <f ca="1">YEAR(TODAY())-62</f>
        <v>1955</v>
      </c>
    </row>
    <row r="65" spans="3:4" x14ac:dyDescent="0.3">
      <c r="C65">
        <f ca="1">YEAR(TODAY())-63</f>
        <v>1954</v>
      </c>
      <c r="D65">
        <f ca="1">YEAR(TODAY())-63</f>
        <v>1954</v>
      </c>
    </row>
    <row r="66" spans="3:4" x14ac:dyDescent="0.3">
      <c r="C66">
        <f ca="1">YEAR(TODAY())-64</f>
        <v>1953</v>
      </c>
      <c r="D66">
        <f ca="1">YEAR(TODAY())-64</f>
        <v>1953</v>
      </c>
    </row>
    <row r="67" spans="3:4" x14ac:dyDescent="0.3">
      <c r="C67">
        <f ca="1">YEAR(TODAY())-65</f>
        <v>1952</v>
      </c>
      <c r="D67">
        <f ca="1">YEAR(TODAY())-65</f>
        <v>1952</v>
      </c>
    </row>
    <row r="68" spans="3:4" x14ac:dyDescent="0.3">
      <c r="C68">
        <f ca="1">YEAR(TODAY())-66</f>
        <v>1951</v>
      </c>
      <c r="D68">
        <f ca="1">YEAR(TODAY())-66</f>
        <v>1951</v>
      </c>
    </row>
    <row r="69" spans="3:4" x14ac:dyDescent="0.3">
      <c r="C69">
        <f ca="1">YEAR(TODAY())-67</f>
        <v>1950</v>
      </c>
      <c r="D69">
        <f ca="1">YEAR(TODAY())-67</f>
        <v>1950</v>
      </c>
    </row>
    <row r="70" spans="3:4" x14ac:dyDescent="0.3">
      <c r="C70">
        <f ca="1">YEAR(TODAY())-68</f>
        <v>1949</v>
      </c>
      <c r="D70">
        <f ca="1">YEAR(TODAY())-68</f>
        <v>1949</v>
      </c>
    </row>
    <row r="71" spans="3:4" x14ac:dyDescent="0.3">
      <c r="C71">
        <f ca="1">YEAR(TODAY())-69</f>
        <v>1948</v>
      </c>
      <c r="D71">
        <f ca="1">YEAR(TODAY())-69</f>
        <v>1948</v>
      </c>
    </row>
    <row r="72" spans="3:4" x14ac:dyDescent="0.3">
      <c r="C72">
        <f ca="1">YEAR(TODAY())-70</f>
        <v>1947</v>
      </c>
      <c r="D72">
        <f ca="1">YEAR(TODAY())-70</f>
        <v>1947</v>
      </c>
    </row>
    <row r="73" spans="3:4" x14ac:dyDescent="0.3">
      <c r="C73">
        <f ca="1">YEAR(TODAY())-71</f>
        <v>1946</v>
      </c>
      <c r="D73">
        <f ca="1">YEAR(TODAY())-71</f>
        <v>1946</v>
      </c>
    </row>
    <row r="74" spans="3:4" x14ac:dyDescent="0.3">
      <c r="C74">
        <f ca="1">YEAR(TODAY())-72</f>
        <v>1945</v>
      </c>
      <c r="D74">
        <f ca="1">YEAR(TODAY())-72</f>
        <v>1945</v>
      </c>
    </row>
    <row r="75" spans="3:4" x14ac:dyDescent="0.3">
      <c r="C75">
        <f ca="1">YEAR(TODAY())-73</f>
        <v>1944</v>
      </c>
      <c r="D75">
        <f ca="1">YEAR(TODAY())-73</f>
        <v>1944</v>
      </c>
    </row>
    <row r="76" spans="3:4" x14ac:dyDescent="0.3">
      <c r="C76">
        <f ca="1">YEAR(TODAY())-74</f>
        <v>1943</v>
      </c>
      <c r="D76">
        <f ca="1">YEAR(TODAY())-74</f>
        <v>1943</v>
      </c>
    </row>
    <row r="77" spans="3:4" x14ac:dyDescent="0.3">
      <c r="C77">
        <f ca="1">YEAR(TODAY())-75</f>
        <v>1942</v>
      </c>
      <c r="D77">
        <f ca="1">YEAR(TODAY())-75</f>
        <v>1942</v>
      </c>
    </row>
    <row r="78" spans="3:4" x14ac:dyDescent="0.3">
      <c r="C78">
        <f ca="1">YEAR(TODAY())-76</f>
        <v>1941</v>
      </c>
      <c r="D78">
        <f ca="1">YEAR(TODAY())-76</f>
        <v>1941</v>
      </c>
    </row>
    <row r="79" spans="3:4" x14ac:dyDescent="0.3">
      <c r="C79">
        <f ca="1">YEAR(TODAY())-77</f>
        <v>1940</v>
      </c>
      <c r="D79">
        <f ca="1">YEAR(TODAY())-77</f>
        <v>1940</v>
      </c>
    </row>
    <row r="80" spans="3:4" x14ac:dyDescent="0.3">
      <c r="C80">
        <f ca="1">YEAR(TODAY())-78</f>
        <v>1939</v>
      </c>
      <c r="D80">
        <f ca="1">YEAR(TODAY())-78</f>
        <v>1939</v>
      </c>
    </row>
    <row r="81" spans="3:4" x14ac:dyDescent="0.3">
      <c r="C81">
        <f ca="1">YEAR(TODAY())-79</f>
        <v>1938</v>
      </c>
      <c r="D81">
        <f ca="1">YEAR(TODAY())-79</f>
        <v>1938</v>
      </c>
    </row>
    <row r="82" spans="3:4" x14ac:dyDescent="0.3">
      <c r="C82">
        <f ca="1">YEAR(TODAY())-80</f>
        <v>1937</v>
      </c>
      <c r="D82">
        <f ca="1">YEAR(TODAY())-80</f>
        <v>1937</v>
      </c>
    </row>
    <row r="83" spans="3:4" x14ac:dyDescent="0.3">
      <c r="C83">
        <f ca="1">YEAR(TODAY())-81</f>
        <v>1936</v>
      </c>
      <c r="D83">
        <f ca="1">YEAR(TODAY())-81</f>
        <v>1936</v>
      </c>
    </row>
    <row r="84" spans="3:4" x14ac:dyDescent="0.3">
      <c r="C84">
        <f ca="1">YEAR(TODAY())-82</f>
        <v>1935</v>
      </c>
      <c r="D84">
        <f ca="1">YEAR(TODAY())-82</f>
        <v>1935</v>
      </c>
    </row>
    <row r="85" spans="3:4" x14ac:dyDescent="0.3">
      <c r="C85">
        <f ca="1">YEAR(TODAY())-83</f>
        <v>1934</v>
      </c>
      <c r="D85">
        <f ca="1">YEAR(TODAY())-83</f>
        <v>1934</v>
      </c>
    </row>
    <row r="86" spans="3:4" x14ac:dyDescent="0.3">
      <c r="C86">
        <f ca="1">YEAR(TODAY())-84</f>
        <v>1933</v>
      </c>
      <c r="D86">
        <f ca="1">YEAR(TODAY())-84</f>
        <v>1933</v>
      </c>
    </row>
    <row r="87" spans="3:4" x14ac:dyDescent="0.3">
      <c r="C87">
        <f ca="1">YEAR(TODAY())-85</f>
        <v>1932</v>
      </c>
      <c r="D87">
        <f ca="1">YEAR(TODAY())-85</f>
        <v>1932</v>
      </c>
    </row>
    <row r="88" spans="3:4" x14ac:dyDescent="0.3">
      <c r="C88">
        <f ca="1">YEAR(TODAY())-86</f>
        <v>1931</v>
      </c>
      <c r="D88">
        <f ca="1">YEAR(TODAY())-86</f>
        <v>1931</v>
      </c>
    </row>
    <row r="89" spans="3:4" x14ac:dyDescent="0.3">
      <c r="C89">
        <f ca="1">YEAR(TODAY())-87</f>
        <v>1930</v>
      </c>
      <c r="D89">
        <f ca="1">YEAR(TODAY())-87</f>
        <v>1930</v>
      </c>
    </row>
    <row r="90" spans="3:4" x14ac:dyDescent="0.3">
      <c r="C90">
        <f ca="1">YEAR(TODAY())-88</f>
        <v>1929</v>
      </c>
      <c r="D90">
        <f ca="1">YEAR(TODAY())-88</f>
        <v>1929</v>
      </c>
    </row>
    <row r="91" spans="3:4" x14ac:dyDescent="0.3">
      <c r="C91">
        <f ca="1">YEAR(TODAY())-89</f>
        <v>1928</v>
      </c>
      <c r="D91">
        <f ca="1">YEAR(TODAY())-89</f>
        <v>1928</v>
      </c>
    </row>
    <row r="92" spans="3:4" x14ac:dyDescent="0.3">
      <c r="C92">
        <f ca="1">YEAR(TODAY())-90</f>
        <v>1927</v>
      </c>
      <c r="D92">
        <f ca="1">YEAR(TODAY())-90</f>
        <v>1927</v>
      </c>
    </row>
    <row r="93" spans="3:4" x14ac:dyDescent="0.3">
      <c r="C93">
        <f ca="1">YEAR(TODAY())-91</f>
        <v>1926</v>
      </c>
      <c r="D93">
        <f ca="1">YEAR(TODAY())-91</f>
        <v>1926</v>
      </c>
    </row>
    <row r="94" spans="3:4" x14ac:dyDescent="0.3">
      <c r="C94">
        <f ca="1">YEAR(TODAY())-92</f>
        <v>1925</v>
      </c>
      <c r="D94">
        <f ca="1">YEAR(TODAY())-92</f>
        <v>1925</v>
      </c>
    </row>
    <row r="95" spans="3:4" x14ac:dyDescent="0.3">
      <c r="C95">
        <f ca="1">YEAR(TODAY())-93</f>
        <v>1924</v>
      </c>
      <c r="D95">
        <f ca="1">YEAR(TODAY())-93</f>
        <v>1924</v>
      </c>
    </row>
    <row r="96" spans="3:4" x14ac:dyDescent="0.3">
      <c r="C96">
        <f ca="1">YEAR(TODAY())-94</f>
        <v>1923</v>
      </c>
      <c r="D96">
        <f ca="1">YEAR(TODAY())-94</f>
        <v>1923</v>
      </c>
    </row>
    <row r="97" spans="3:4" x14ac:dyDescent="0.3">
      <c r="C97">
        <f ca="1">YEAR(TODAY())-95</f>
        <v>1922</v>
      </c>
      <c r="D97">
        <f ca="1">YEAR(TODAY())-95</f>
        <v>1922</v>
      </c>
    </row>
    <row r="98" spans="3:4" x14ac:dyDescent="0.3">
      <c r="C98">
        <f ca="1">YEAR(TODAY())-96</f>
        <v>1921</v>
      </c>
      <c r="D98">
        <f ca="1">YEAR(TODAY())-96</f>
        <v>1921</v>
      </c>
    </row>
    <row r="99" spans="3:4" x14ac:dyDescent="0.3">
      <c r="C99">
        <f ca="1">YEAR(TODAY())-97</f>
        <v>1920</v>
      </c>
      <c r="D99">
        <f ca="1">YEAR(TODAY())-97</f>
        <v>1920</v>
      </c>
    </row>
    <row r="100" spans="3:4" x14ac:dyDescent="0.3">
      <c r="C100">
        <f ca="1">YEAR(TODAY())-98</f>
        <v>1919</v>
      </c>
      <c r="D100">
        <f ca="1">YEAR(TODAY())-98</f>
        <v>1919</v>
      </c>
    </row>
    <row r="101" spans="3:4" x14ac:dyDescent="0.3">
      <c r="C101">
        <f ca="1">YEAR(TODAY())-99</f>
        <v>1918</v>
      </c>
      <c r="D101">
        <f ca="1">YEAR(TODAY())-99</f>
        <v>1918</v>
      </c>
    </row>
    <row r="102" spans="3:4" x14ac:dyDescent="0.3">
      <c r="C102">
        <f ca="1">YEAR(TODAY())-100</f>
        <v>1917</v>
      </c>
      <c r="D102">
        <f ca="1">YEAR(TODAY())-100</f>
        <v>1917</v>
      </c>
    </row>
    <row r="103" spans="3:4" x14ac:dyDescent="0.3">
      <c r="C103">
        <f ca="1">YEAR(TODAY())-101</f>
        <v>1916</v>
      </c>
      <c r="D103">
        <f ca="1">YEAR(TODAY())-101</f>
        <v>1916</v>
      </c>
    </row>
    <row r="104" spans="3:4" x14ac:dyDescent="0.3">
      <c r="C104">
        <f ca="1">YEAR(TODAY())-102</f>
        <v>1915</v>
      </c>
      <c r="D104">
        <f ca="1">YEAR(TODAY())-102</f>
        <v>1915</v>
      </c>
    </row>
    <row r="105" spans="3:4" x14ac:dyDescent="0.3">
      <c r="C105">
        <f ca="1">YEAR(TODAY())-103</f>
        <v>1914</v>
      </c>
      <c r="D105">
        <f ca="1">YEAR(TODAY())-103</f>
        <v>1914</v>
      </c>
    </row>
    <row r="106" spans="3:4" x14ac:dyDescent="0.3">
      <c r="C106">
        <f ca="1">YEAR(TODAY())-104</f>
        <v>1913</v>
      </c>
      <c r="D106">
        <f ca="1">YEAR(TODAY())-104</f>
        <v>1913</v>
      </c>
    </row>
    <row r="107" spans="3:4" x14ac:dyDescent="0.3">
      <c r="C107">
        <f ca="1">YEAR(TODAY())-105</f>
        <v>1912</v>
      </c>
      <c r="D107">
        <f ca="1">YEAR(TODAY())-105</f>
        <v>1912</v>
      </c>
    </row>
    <row r="108" spans="3:4" x14ac:dyDescent="0.3">
      <c r="C108">
        <f ca="1">YEAR(TODAY())-106</f>
        <v>1911</v>
      </c>
      <c r="D108">
        <f ca="1">YEAR(TODAY())-106</f>
        <v>1911</v>
      </c>
    </row>
    <row r="109" spans="3:4" x14ac:dyDescent="0.3">
      <c r="C109">
        <f ca="1">YEAR(TODAY())-107</f>
        <v>1910</v>
      </c>
      <c r="D109">
        <f ca="1">YEAR(TODAY())-107</f>
        <v>1910</v>
      </c>
    </row>
    <row r="110" spans="3:4" x14ac:dyDescent="0.3">
      <c r="C110">
        <f ca="1">YEAR(TODAY())-108</f>
        <v>1909</v>
      </c>
      <c r="D110">
        <f ca="1">YEAR(TODAY())-108</f>
        <v>1909</v>
      </c>
    </row>
    <row r="111" spans="3:4" x14ac:dyDescent="0.3">
      <c r="C111">
        <f ca="1">YEAR(TODAY())-109</f>
        <v>1908</v>
      </c>
      <c r="D111">
        <f ca="1">YEAR(TODAY())-109</f>
        <v>1908</v>
      </c>
    </row>
    <row r="112" spans="3:4" x14ac:dyDescent="0.3">
      <c r="C112">
        <f ca="1">YEAR(TODAY())-110</f>
        <v>1907</v>
      </c>
      <c r="D112">
        <f ca="1">YEAR(TODAY())-110</f>
        <v>1907</v>
      </c>
    </row>
    <row r="113" spans="3:4" x14ac:dyDescent="0.3">
      <c r="C113">
        <f ca="1">YEAR(TODAY())-111</f>
        <v>1906</v>
      </c>
      <c r="D113">
        <f ca="1">YEAR(TODAY())-111</f>
        <v>1906</v>
      </c>
    </row>
    <row r="114" spans="3:4" x14ac:dyDescent="0.3">
      <c r="C114">
        <f ca="1">YEAR(TODAY())-112</f>
        <v>1905</v>
      </c>
      <c r="D114">
        <f ca="1">YEAR(TODAY())-112</f>
        <v>1905</v>
      </c>
    </row>
    <row r="115" spans="3:4" x14ac:dyDescent="0.3">
      <c r="C115">
        <f ca="1">YEAR(TODAY())-113</f>
        <v>1904</v>
      </c>
      <c r="D115">
        <f ca="1">YEAR(TODAY())-113</f>
        <v>1904</v>
      </c>
    </row>
    <row r="116" spans="3:4" x14ac:dyDescent="0.3">
      <c r="C116">
        <f ca="1">YEAR(TODAY())-114</f>
        <v>1903</v>
      </c>
      <c r="D116">
        <f ca="1">YEAR(TODAY())-114</f>
        <v>1903</v>
      </c>
    </row>
    <row r="117" spans="3:4" x14ac:dyDescent="0.3">
      <c r="C117">
        <f ca="1">YEAR(TODAY())-115</f>
        <v>1902</v>
      </c>
      <c r="D117">
        <f ca="1">YEAR(TODAY())-115</f>
        <v>1902</v>
      </c>
    </row>
    <row r="118" spans="3:4" x14ac:dyDescent="0.3">
      <c r="C118">
        <f ca="1">YEAR(TODAY())-116</f>
        <v>1901</v>
      </c>
      <c r="D118">
        <f ca="1">YEAR(TODAY())-116</f>
        <v>1901</v>
      </c>
    </row>
    <row r="119" spans="3:4" x14ac:dyDescent="0.3">
      <c r="C119">
        <f ca="1">YEAR(TODAY())-117</f>
        <v>1900</v>
      </c>
      <c r="D119">
        <f ca="1">YEAR(TODAY())-117</f>
        <v>1900</v>
      </c>
    </row>
    <row r="120" spans="3:4" x14ac:dyDescent="0.3">
      <c r="D120">
        <f ca="1">YEAR(TODAY())-118</f>
        <v>1899</v>
      </c>
    </row>
    <row r="121" spans="3:4" x14ac:dyDescent="0.3">
      <c r="D121">
        <f ca="1">YEAR(TODAY())-119</f>
        <v>1898</v>
      </c>
    </row>
    <row r="122" spans="3:4" x14ac:dyDescent="0.3">
      <c r="D122">
        <f ca="1">YEAR(TODAY())-120</f>
        <v>1897</v>
      </c>
    </row>
    <row r="123" spans="3:4" x14ac:dyDescent="0.3">
      <c r="D123">
        <f ca="1">YEAR(TODAY())-121</f>
        <v>1896</v>
      </c>
    </row>
    <row r="124" spans="3:4" x14ac:dyDescent="0.3">
      <c r="D124">
        <f ca="1">YEAR(TODAY())-122</f>
        <v>1895</v>
      </c>
    </row>
    <row r="125" spans="3:4" x14ac:dyDescent="0.3">
      <c r="D125">
        <f ca="1">YEAR(TODAY())-123</f>
        <v>1894</v>
      </c>
    </row>
    <row r="126" spans="3:4" x14ac:dyDescent="0.3">
      <c r="D126">
        <f ca="1">YEAR(TODAY())-124</f>
        <v>1893</v>
      </c>
    </row>
    <row r="127" spans="3:4" x14ac:dyDescent="0.3">
      <c r="D127">
        <f ca="1">YEAR(TODAY())-125</f>
        <v>1892</v>
      </c>
    </row>
    <row r="128" spans="3:4" x14ac:dyDescent="0.3">
      <c r="D128">
        <f ca="1">YEAR(TODAY())-126</f>
        <v>1891</v>
      </c>
    </row>
    <row r="129" spans="4:4" x14ac:dyDescent="0.3">
      <c r="D129">
        <f ca="1">YEAR(TODAY())-127</f>
        <v>1890</v>
      </c>
    </row>
    <row r="130" spans="4:4" x14ac:dyDescent="0.3">
      <c r="D130">
        <f ca="1">YEAR(TODAY())-128</f>
        <v>1889</v>
      </c>
    </row>
    <row r="131" spans="4:4" x14ac:dyDescent="0.3">
      <c r="D131">
        <f ca="1">YEAR(TODAY())-129</f>
        <v>1888</v>
      </c>
    </row>
    <row r="132" spans="4:4" x14ac:dyDescent="0.3">
      <c r="D132">
        <f ca="1">YEAR(TODAY())-130</f>
        <v>1887</v>
      </c>
    </row>
    <row r="133" spans="4:4" x14ac:dyDescent="0.3">
      <c r="D133">
        <f ca="1">YEAR(TODAY())-131</f>
        <v>1886</v>
      </c>
    </row>
    <row r="134" spans="4:4" x14ac:dyDescent="0.3">
      <c r="D134">
        <f ca="1">YEAR(TODAY())-132</f>
        <v>1885</v>
      </c>
    </row>
    <row r="135" spans="4:4" x14ac:dyDescent="0.3">
      <c r="D135">
        <f ca="1">YEAR(TODAY())-133</f>
        <v>1884</v>
      </c>
    </row>
    <row r="136" spans="4:4" x14ac:dyDescent="0.3">
      <c r="D136">
        <f ca="1">YEAR(TODAY())-134</f>
        <v>1883</v>
      </c>
    </row>
    <row r="137" spans="4:4" x14ac:dyDescent="0.3">
      <c r="D137">
        <f ca="1">YEAR(TODAY())-135</f>
        <v>1882</v>
      </c>
    </row>
    <row r="138" spans="4:4" x14ac:dyDescent="0.3">
      <c r="D138">
        <f ca="1">YEAR(TODAY())-136</f>
        <v>1881</v>
      </c>
    </row>
    <row r="139" spans="4:4" x14ac:dyDescent="0.3">
      <c r="D139">
        <f ca="1">YEAR(TODAY())-137</f>
        <v>1880</v>
      </c>
    </row>
    <row r="140" spans="4:4" x14ac:dyDescent="0.3">
      <c r="D140">
        <f ca="1">YEAR(TODAY())-138</f>
        <v>1879</v>
      </c>
    </row>
    <row r="141" spans="4:4" x14ac:dyDescent="0.3">
      <c r="D141">
        <f ca="1">YEAR(TODAY())-139</f>
        <v>1878</v>
      </c>
    </row>
    <row r="142" spans="4:4" x14ac:dyDescent="0.3">
      <c r="D142">
        <f ca="1">YEAR(TODAY())-140</f>
        <v>1877</v>
      </c>
    </row>
    <row r="143" spans="4:4" x14ac:dyDescent="0.3">
      <c r="D143">
        <f ca="1">YEAR(TODAY())-141</f>
        <v>1876</v>
      </c>
    </row>
    <row r="144" spans="4:4" x14ac:dyDescent="0.3">
      <c r="D144">
        <f ca="1">YEAR(TODAY())-142</f>
        <v>1875</v>
      </c>
    </row>
    <row r="145" spans="4:4" x14ac:dyDescent="0.3">
      <c r="D145">
        <f ca="1">YEAR(TODAY())-143</f>
        <v>1874</v>
      </c>
    </row>
    <row r="146" spans="4:4" x14ac:dyDescent="0.3">
      <c r="D146">
        <f ca="1">YEAR(TODAY())-144</f>
        <v>1873</v>
      </c>
    </row>
    <row r="147" spans="4:4" x14ac:dyDescent="0.3">
      <c r="D147">
        <f ca="1">YEAR(TODAY())-145</f>
        <v>1872</v>
      </c>
    </row>
    <row r="148" spans="4:4" x14ac:dyDescent="0.3">
      <c r="D148">
        <f ca="1">YEAR(TODAY())-146</f>
        <v>1871</v>
      </c>
    </row>
    <row r="149" spans="4:4" x14ac:dyDescent="0.3">
      <c r="D149">
        <f ca="1">YEAR(TODAY())-147</f>
        <v>1870</v>
      </c>
    </row>
    <row r="150" spans="4:4" x14ac:dyDescent="0.3">
      <c r="D150">
        <f ca="1">YEAR(TODAY())-148</f>
        <v>1869</v>
      </c>
    </row>
    <row r="151" spans="4:4" x14ac:dyDescent="0.3">
      <c r="D151">
        <f ca="1">YEAR(TODAY())-149</f>
        <v>1868</v>
      </c>
    </row>
    <row r="152" spans="4:4" x14ac:dyDescent="0.3">
      <c r="D152">
        <f ca="1">YEAR(TODAY())-150</f>
        <v>1867</v>
      </c>
    </row>
    <row r="153" spans="4:4" x14ac:dyDescent="0.3">
      <c r="D153">
        <f ca="1">YEAR(TODAY())-151</f>
        <v>1866</v>
      </c>
    </row>
    <row r="154" spans="4:4" x14ac:dyDescent="0.3">
      <c r="D154">
        <f ca="1">YEAR(TODAY())-152</f>
        <v>1865</v>
      </c>
    </row>
    <row r="155" spans="4:4" x14ac:dyDescent="0.3">
      <c r="D155">
        <f ca="1">YEAR(TODAY())-153</f>
        <v>1864</v>
      </c>
    </row>
    <row r="156" spans="4:4" x14ac:dyDescent="0.3">
      <c r="D156">
        <f ca="1">YEAR(TODAY())-154</f>
        <v>1863</v>
      </c>
    </row>
    <row r="157" spans="4:4" x14ac:dyDescent="0.3">
      <c r="D157">
        <f ca="1">YEAR(TODAY())-155</f>
        <v>1862</v>
      </c>
    </row>
    <row r="158" spans="4:4" x14ac:dyDescent="0.3">
      <c r="D158">
        <f ca="1">YEAR(TODAY())-156</f>
        <v>1861</v>
      </c>
    </row>
    <row r="159" spans="4:4" x14ac:dyDescent="0.3">
      <c r="D159">
        <f ca="1">YEAR(TODAY())-157</f>
        <v>1860</v>
      </c>
    </row>
    <row r="160" spans="4:4" x14ac:dyDescent="0.3">
      <c r="D160">
        <f ca="1">YEAR(TODAY())-158</f>
        <v>1859</v>
      </c>
    </row>
    <row r="161" spans="4:4" x14ac:dyDescent="0.3">
      <c r="D161">
        <f ca="1">YEAR(TODAY())-159</f>
        <v>1858</v>
      </c>
    </row>
    <row r="162" spans="4:4" x14ac:dyDescent="0.3">
      <c r="D162">
        <f ca="1">YEAR(TODAY())-160</f>
        <v>1857</v>
      </c>
    </row>
    <row r="163" spans="4:4" x14ac:dyDescent="0.3">
      <c r="D163">
        <f ca="1">YEAR(TODAY())-161</f>
        <v>1856</v>
      </c>
    </row>
    <row r="164" spans="4:4" x14ac:dyDescent="0.3">
      <c r="D164">
        <f ca="1">YEAR(TODAY())-162</f>
        <v>1855</v>
      </c>
    </row>
    <row r="165" spans="4:4" x14ac:dyDescent="0.3">
      <c r="D165">
        <f ca="1">YEAR(TODAY())-163</f>
        <v>1854</v>
      </c>
    </row>
    <row r="166" spans="4:4" x14ac:dyDescent="0.3">
      <c r="D166">
        <f ca="1">YEAR(TODAY())-164</f>
        <v>1853</v>
      </c>
    </row>
    <row r="167" spans="4:4" x14ac:dyDescent="0.3">
      <c r="D167">
        <f ca="1">YEAR(TODAY())-165</f>
        <v>1852</v>
      </c>
    </row>
    <row r="168" spans="4:4" x14ac:dyDescent="0.3">
      <c r="D168">
        <f ca="1">YEAR(TODAY())-166</f>
        <v>1851</v>
      </c>
    </row>
    <row r="169" spans="4:4" x14ac:dyDescent="0.3">
      <c r="D169">
        <f ca="1">YEAR(TODAY())-167</f>
        <v>1850</v>
      </c>
    </row>
    <row r="170" spans="4:4" x14ac:dyDescent="0.3">
      <c r="D170">
        <f ca="1">YEAR(TODAY())-168</f>
        <v>1849</v>
      </c>
    </row>
    <row r="171" spans="4:4" x14ac:dyDescent="0.3">
      <c r="D171">
        <f ca="1">YEAR(TODAY())-169</f>
        <v>1848</v>
      </c>
    </row>
    <row r="172" spans="4:4" x14ac:dyDescent="0.3">
      <c r="D172">
        <f ca="1">YEAR(TODAY())-170</f>
        <v>1847</v>
      </c>
    </row>
    <row r="173" spans="4:4" x14ac:dyDescent="0.3">
      <c r="D173">
        <f ca="1">YEAR(TODAY())-171</f>
        <v>1846</v>
      </c>
    </row>
    <row r="174" spans="4:4" x14ac:dyDescent="0.3">
      <c r="D174">
        <f ca="1">YEAR(TODAY())-172</f>
        <v>1845</v>
      </c>
    </row>
    <row r="175" spans="4:4" x14ac:dyDescent="0.3">
      <c r="D175">
        <f ca="1">YEAR(TODAY())-173</f>
        <v>1844</v>
      </c>
    </row>
    <row r="176" spans="4:4" x14ac:dyDescent="0.3">
      <c r="D176">
        <f ca="1">YEAR(TODAY())-174</f>
        <v>1843</v>
      </c>
    </row>
    <row r="177" spans="4:4" x14ac:dyDescent="0.3">
      <c r="D177">
        <f ca="1">YEAR(TODAY())-175</f>
        <v>1842</v>
      </c>
    </row>
    <row r="178" spans="4:4" x14ac:dyDescent="0.3">
      <c r="D178">
        <f ca="1">YEAR(TODAY())-176</f>
        <v>1841</v>
      </c>
    </row>
    <row r="179" spans="4:4" x14ac:dyDescent="0.3">
      <c r="D179">
        <f ca="1">YEAR(TODAY())-177</f>
        <v>1840</v>
      </c>
    </row>
    <row r="180" spans="4:4" x14ac:dyDescent="0.3">
      <c r="D180">
        <f ca="1">YEAR(TODAY())-178</f>
        <v>1839</v>
      </c>
    </row>
    <row r="181" spans="4:4" x14ac:dyDescent="0.3">
      <c r="D181">
        <f ca="1">YEAR(TODAY())-179</f>
        <v>1838</v>
      </c>
    </row>
    <row r="182" spans="4:4" x14ac:dyDescent="0.3">
      <c r="D182">
        <f ca="1">YEAR(TODAY())-180</f>
        <v>1837</v>
      </c>
    </row>
    <row r="183" spans="4:4" x14ac:dyDescent="0.3">
      <c r="D183">
        <f ca="1">YEAR(TODAY())-181</f>
        <v>1836</v>
      </c>
    </row>
    <row r="184" spans="4:4" x14ac:dyDescent="0.3">
      <c r="D184">
        <f ca="1">YEAR(TODAY())-182</f>
        <v>1835</v>
      </c>
    </row>
    <row r="185" spans="4:4" x14ac:dyDescent="0.3">
      <c r="D185">
        <f ca="1">YEAR(TODAY())-183</f>
        <v>1834</v>
      </c>
    </row>
    <row r="186" spans="4:4" x14ac:dyDescent="0.3">
      <c r="D186">
        <f ca="1">YEAR(TODAY())-184</f>
        <v>1833</v>
      </c>
    </row>
    <row r="187" spans="4:4" x14ac:dyDescent="0.3">
      <c r="D187">
        <f ca="1">YEAR(TODAY())-185</f>
        <v>1832</v>
      </c>
    </row>
    <row r="188" spans="4:4" x14ac:dyDescent="0.3">
      <c r="D188">
        <f ca="1">YEAR(TODAY())-186</f>
        <v>1831</v>
      </c>
    </row>
    <row r="189" spans="4:4" x14ac:dyDescent="0.3">
      <c r="D189">
        <f ca="1">YEAR(TODAY())-187</f>
        <v>1830</v>
      </c>
    </row>
    <row r="190" spans="4:4" x14ac:dyDescent="0.3">
      <c r="D190">
        <f ca="1">YEAR(TODAY())-188</f>
        <v>1829</v>
      </c>
    </row>
    <row r="191" spans="4:4" x14ac:dyDescent="0.3">
      <c r="D191">
        <f ca="1">YEAR(TODAY())-189</f>
        <v>1828</v>
      </c>
    </row>
    <row r="192" spans="4:4" x14ac:dyDescent="0.3">
      <c r="D192">
        <f ca="1">YEAR(TODAY())-190</f>
        <v>1827</v>
      </c>
    </row>
  </sheetData>
  <sheetProtection algorithmName="SHA-512" hashValue="X30MzGWMN6Y0ay6fmWAl7HAd19Iw4PIJ1iB91KAmfp5NuxHROAXhQFLDILTPkm5UsyrmNeonaiP/c7vaGQl6rg==" saltValue="UBWw9xuDl4Ti08hw1cKmg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Data</vt:lpstr>
      <vt:lpstr>Reference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 Chen</dc:creator>
  <cp:lastModifiedBy>Charlie Shin</cp:lastModifiedBy>
  <dcterms:created xsi:type="dcterms:W3CDTF">2017-05-30T18:45:32Z</dcterms:created>
  <dcterms:modified xsi:type="dcterms:W3CDTF">2017-10-04T17:39:08Z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820dd415-b039-4213-b856-d75c697f6d41</vt:lpwstr>
  </property>
</Properties>
</file>